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11835" activeTab="0"/>
  </bookViews>
  <sheets>
    <sheet name="ВГРЭС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<sst xmlns="http://schemas.openxmlformats.org/spreadsheetml/2006/main" count="99" uniqueCount="59">
  <si>
    <t>Наименование</t>
  </si>
  <si>
    <t>Cos</t>
  </si>
  <si>
    <t>Ток</t>
  </si>
  <si>
    <t>Напр.</t>
  </si>
  <si>
    <t>Актив.</t>
  </si>
  <si>
    <t>Реактив.</t>
  </si>
  <si>
    <t>Sin</t>
  </si>
  <si>
    <t>Tg</t>
  </si>
  <si>
    <t>I, A</t>
  </si>
  <si>
    <t>U, кВ</t>
  </si>
  <si>
    <t>P, МВт</t>
  </si>
  <si>
    <t>Q, МВАр</t>
  </si>
  <si>
    <t>ВГРЭС, Т-1, 10 кВ</t>
  </si>
  <si>
    <t>ВГРЭС, Т-1, 110 кВ</t>
  </si>
  <si>
    <t>ВГРЭС, Т-2, 10 кВ</t>
  </si>
  <si>
    <t>ВГРЭС, Т-2, 110 кВ</t>
  </si>
  <si>
    <t>ВГРЭС, нагр. ГРУ-10 кВ (с ТСН)</t>
  </si>
  <si>
    <t>ВГРЭС,  ТСН-10 кВ</t>
  </si>
  <si>
    <t>ВГРЭС, ВЛ-21</t>
  </si>
  <si>
    <t>ВГРЭС, ВЛ-22</t>
  </si>
  <si>
    <t>ВГРЭС, ВЛ-3</t>
  </si>
  <si>
    <t>ВГРЭС, ВЛ-Развилка-2</t>
  </si>
  <si>
    <t>ВГРЭС, КЛ-1</t>
  </si>
  <si>
    <t>ВГРЭС, КЛ-2</t>
  </si>
  <si>
    <t>Напряжение на шинах ГРУ-10 кВ</t>
  </si>
  <si>
    <t>Положение РПН на трансформаторах</t>
  </si>
  <si>
    <t>I</t>
  </si>
  <si>
    <t>Т-1</t>
  </si>
  <si>
    <t>II</t>
  </si>
  <si>
    <t>Т-2</t>
  </si>
  <si>
    <t>Напряжение на шинах ОРУ-110 кВ</t>
  </si>
  <si>
    <t>Т-7</t>
  </si>
  <si>
    <t>I сш</t>
  </si>
  <si>
    <t>Т-8</t>
  </si>
  <si>
    <t>II сш</t>
  </si>
  <si>
    <t>осш</t>
  </si>
  <si>
    <t>Наименование присоединения</t>
  </si>
  <si>
    <t>ВГРЭС, ГРУ-10 кВ, ф. №111</t>
  </si>
  <si>
    <t>ВГРЭС, ГРУ-10 кВ, ф. №112</t>
  </si>
  <si>
    <t>ВГРЭС, ГРУ-10 кВ, ф. №114</t>
  </si>
  <si>
    <t>ВГРЭС, ГРУ-10 кВ, ф. №115</t>
  </si>
  <si>
    <t>ВГРЭС, ГРУ-10 кВ, ф. №116</t>
  </si>
  <si>
    <t>ВГРЭС, ГРУ-10 кВ, ф. №123</t>
  </si>
  <si>
    <t>ВГРЭС, ГРУ-10 кВ, ф. №125</t>
  </si>
  <si>
    <t>ВГРЭС, ГРУ-10 кВ, ф. №128</t>
  </si>
  <si>
    <t>ВГРЭС, ГРУ-10 кВ, ф. №129</t>
  </si>
  <si>
    <t>ВГРЭС, ГРУ-10 кВ, ф. №130</t>
  </si>
  <si>
    <t>ВГРЭС, ГРУ-10 кВ, ф. №133</t>
  </si>
  <si>
    <t>Сумма ф. № 111 - 133</t>
  </si>
  <si>
    <t>Составил:</t>
  </si>
  <si>
    <t>Согласовал:</t>
  </si>
  <si>
    <t>Передал:</t>
  </si>
  <si>
    <t>Дата передачи:</t>
  </si>
  <si>
    <t>04-00 (мск)</t>
  </si>
  <si>
    <t>10-00 (мск)</t>
  </si>
  <si>
    <t>21-00 (мск)</t>
  </si>
  <si>
    <t>ВГРЭС - режимный день 17.06.2020</t>
  </si>
  <si>
    <t>Приложение 1 к письму
Филиала АО «СО ЕЭС» Волгоградское РДУ 
от 04.06.2020 № Р17-б-III-19-1042</t>
  </si>
  <si>
    <t>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</si>
</sst>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General_)"/>
    <numFmt numFmtId="175" formatCode="0.0"/>
    <numFmt numFmtId="176" formatCode="0.00_)"/>
    <numFmt numFmtId="177" formatCode="0.000"/>
    <numFmt numFmtId="178" formatCode="0.0_)"/>
    <numFmt numFmtId="179" formatCode="0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"/>
    <numFmt numFmtId="184" formatCode="dd\ mmm/\ yyyy"/>
    <numFmt numFmtId="185" formatCode="0.0_ ;[Red]\-0.0\ "/>
    <numFmt numFmtId="186" formatCode="0.00_ ;[Red]\-0.00\ "/>
    <numFmt numFmtId="187" formatCode="dd/mm/yy;@"/>
    <numFmt numFmtId="188" formatCode="#,##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8.6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24" borderId="12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2" fontId="3" fillId="0" borderId="21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 vertical="center"/>
      <protection/>
    </xf>
    <xf numFmtId="2" fontId="3" fillId="0" borderId="24" xfId="0" applyNumberFormat="1" applyFont="1" applyBorder="1" applyAlignment="1" applyProtection="1">
      <alignment horizontal="center" vertical="center"/>
      <protection/>
    </xf>
    <xf numFmtId="2" fontId="3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0" fontId="7" fillId="0" borderId="26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vertical="center"/>
    </xf>
    <xf numFmtId="2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25" borderId="31" xfId="0" applyFont="1" applyFill="1" applyBorder="1" applyAlignment="1" applyProtection="1">
      <alignment horizontal="center" vertical="center"/>
      <protection locked="0"/>
    </xf>
    <xf numFmtId="0" fontId="3" fillId="25" borderId="20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25" borderId="33" xfId="0" applyFont="1" applyFill="1" applyBorder="1" applyAlignment="1" applyProtection="1">
      <alignment horizontal="center" vertical="center"/>
      <protection locked="0"/>
    </xf>
    <xf numFmtId="0" fontId="3" fillId="25" borderId="23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28.25390625" style="1" customWidth="1"/>
    <col min="2" max="2" width="10.75390625" style="2" customWidth="1"/>
    <col min="3" max="3" width="10.25390625" style="2" customWidth="1"/>
    <col min="4" max="4" width="11.375" style="2" customWidth="1"/>
    <col min="5" max="5" width="8.625" style="2" customWidth="1"/>
    <col min="6" max="6" width="7.125" style="2" customWidth="1"/>
    <col min="7" max="7" width="7.375" style="2" customWidth="1"/>
    <col min="8" max="8" width="8.75390625" style="2" customWidth="1"/>
    <col min="9" max="9" width="8.625" style="2" customWidth="1"/>
    <col min="10" max="10" width="7.25390625" style="2" customWidth="1"/>
    <col min="11" max="11" width="7.00390625" style="2" customWidth="1"/>
    <col min="12" max="12" width="7.875" style="2" customWidth="1"/>
    <col min="13" max="13" width="8.625" style="2" customWidth="1"/>
    <col min="14" max="14" width="12.25390625" style="3" customWidth="1"/>
    <col min="15" max="15" width="13.00390625" style="3" customWidth="1"/>
    <col min="16" max="16" width="13.75390625" style="3" customWidth="1"/>
    <col min="17" max="17" width="0" style="4" hidden="1" customWidth="1"/>
    <col min="18" max="18" width="4.625" style="4" hidden="1" customWidth="1"/>
    <col min="19" max="28" width="9.125" style="2" customWidth="1"/>
    <col min="29" max="16384" width="9.125" style="1" customWidth="1"/>
  </cols>
  <sheetData>
    <row r="1" spans="12:16" ht="45" customHeight="1">
      <c r="L1" s="66" t="s">
        <v>57</v>
      </c>
      <c r="M1" s="66"/>
      <c r="N1" s="66"/>
      <c r="O1" s="66"/>
      <c r="P1" s="66"/>
    </row>
    <row r="2" ht="12.75">
      <c r="B2" s="52" t="s">
        <v>56</v>
      </c>
    </row>
    <row r="3" ht="13.5" thickBot="1"/>
    <row r="4" spans="1:28" s="9" customFormat="1" ht="20.25" customHeight="1" thickBot="1">
      <c r="A4" s="5" t="s">
        <v>0</v>
      </c>
      <c r="B4" s="69" t="s">
        <v>53</v>
      </c>
      <c r="C4" s="75"/>
      <c r="D4" s="75"/>
      <c r="E4" s="76"/>
      <c r="F4" s="69" t="s">
        <v>54</v>
      </c>
      <c r="G4" s="70"/>
      <c r="H4" s="70"/>
      <c r="I4" s="71"/>
      <c r="J4" s="69" t="s">
        <v>55</v>
      </c>
      <c r="K4" s="70"/>
      <c r="L4" s="70"/>
      <c r="M4" s="71"/>
      <c r="N4" s="64" t="s">
        <v>1</v>
      </c>
      <c r="O4" s="64" t="s">
        <v>1</v>
      </c>
      <c r="P4" s="64" t="s">
        <v>1</v>
      </c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9" customFormat="1" ht="20.25" customHeight="1" thickBot="1">
      <c r="A5" s="10"/>
      <c r="B5" s="11" t="s">
        <v>2</v>
      </c>
      <c r="C5" s="12" t="s">
        <v>3</v>
      </c>
      <c r="D5" s="12" t="s">
        <v>4</v>
      </c>
      <c r="E5" s="12" t="s">
        <v>5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2</v>
      </c>
      <c r="K5" s="12" t="s">
        <v>3</v>
      </c>
      <c r="L5" s="12" t="s">
        <v>4</v>
      </c>
      <c r="M5" s="13" t="s">
        <v>5</v>
      </c>
      <c r="N5" s="65"/>
      <c r="O5" s="65"/>
      <c r="P5" s="65"/>
      <c r="Q5" s="14" t="s">
        <v>6</v>
      </c>
      <c r="R5" s="15" t="s">
        <v>7</v>
      </c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20.25" customHeight="1" thickBot="1">
      <c r="A6" s="10"/>
      <c r="B6" s="11" t="s">
        <v>8</v>
      </c>
      <c r="C6" s="12" t="s">
        <v>9</v>
      </c>
      <c r="D6" s="12" t="s">
        <v>10</v>
      </c>
      <c r="E6" s="12" t="s">
        <v>11</v>
      </c>
      <c r="F6" s="11" t="s">
        <v>8</v>
      </c>
      <c r="G6" s="12" t="s">
        <v>9</v>
      </c>
      <c r="H6" s="12" t="s">
        <v>10</v>
      </c>
      <c r="I6" s="12" t="s">
        <v>11</v>
      </c>
      <c r="J6" s="11" t="s">
        <v>8</v>
      </c>
      <c r="K6" s="12" t="s">
        <v>9</v>
      </c>
      <c r="L6" s="12" t="s">
        <v>10</v>
      </c>
      <c r="M6" s="13" t="s">
        <v>11</v>
      </c>
      <c r="N6" s="53" t="s">
        <v>53</v>
      </c>
      <c r="O6" s="53" t="s">
        <v>54</v>
      </c>
      <c r="P6" s="53" t="s">
        <v>55</v>
      </c>
      <c r="Q6" s="16"/>
      <c r="R6" s="17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20.25" customHeight="1">
      <c r="A7" s="24" t="s">
        <v>12</v>
      </c>
      <c r="B7" s="57">
        <v>101</v>
      </c>
      <c r="C7" s="58">
        <v>10.65</v>
      </c>
      <c r="D7" s="21">
        <v>1.66</v>
      </c>
      <c r="E7" s="59">
        <v>1.25</v>
      </c>
      <c r="F7" s="57">
        <v>213</v>
      </c>
      <c r="G7" s="58">
        <v>10.44</v>
      </c>
      <c r="H7" s="21">
        <v>3.43</v>
      </c>
      <c r="I7" s="59">
        <v>2.5</v>
      </c>
      <c r="J7" s="57">
        <v>195</v>
      </c>
      <c r="K7" s="58">
        <v>10.51</v>
      </c>
      <c r="L7" s="21">
        <v>3.4</v>
      </c>
      <c r="M7" s="59">
        <v>2.08</v>
      </c>
      <c r="N7" s="18">
        <f aca="true" t="shared" si="0" ref="N7:N18">COS(ATAN(E7/D7))</f>
        <v>0.7988435633159089</v>
      </c>
      <c r="O7" s="19">
        <f aca="true" t="shared" si="1" ref="O7:O18">COS(ATAN(I7/H7))</f>
        <v>0.8081243486567079</v>
      </c>
      <c r="P7" s="20">
        <f aca="true" t="shared" si="2" ref="P7:P18">COS(ATAN(M7/L7))</f>
        <v>0.8530336638520313</v>
      </c>
      <c r="Q7" s="22">
        <f>SIN(ACOS(P7))</f>
        <v>0.5218558884741837</v>
      </c>
      <c r="R7" s="23">
        <f>Q7/P7</f>
        <v>0.6117647058823529</v>
      </c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20.25" customHeight="1">
      <c r="A8" s="24" t="s">
        <v>13</v>
      </c>
      <c r="B8" s="57">
        <v>10</v>
      </c>
      <c r="C8" s="58">
        <v>116.93</v>
      </c>
      <c r="D8" s="21">
        <v>-1.71</v>
      </c>
      <c r="E8" s="59">
        <v>-0.96</v>
      </c>
      <c r="F8" s="57">
        <v>20</v>
      </c>
      <c r="G8" s="58">
        <v>114.75</v>
      </c>
      <c r="H8" s="21">
        <v>-3.55</v>
      </c>
      <c r="I8" s="59">
        <v>-1.73</v>
      </c>
      <c r="J8" s="57">
        <v>18</v>
      </c>
      <c r="K8" s="58">
        <v>115.8</v>
      </c>
      <c r="L8" s="21">
        <v>-3.45</v>
      </c>
      <c r="M8" s="59">
        <v>-1.18</v>
      </c>
      <c r="N8" s="18">
        <f t="shared" si="0"/>
        <v>0.8719837853854813</v>
      </c>
      <c r="O8" s="19">
        <f t="shared" si="1"/>
        <v>0.8989387338974372</v>
      </c>
      <c r="P8" s="20">
        <f t="shared" si="2"/>
        <v>0.9461860865221072</v>
      </c>
      <c r="Q8" s="22"/>
      <c r="R8" s="23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20.25" customHeight="1">
      <c r="A9" s="24" t="s">
        <v>14</v>
      </c>
      <c r="B9" s="57">
        <v>119</v>
      </c>
      <c r="C9" s="58">
        <v>10.62</v>
      </c>
      <c r="D9" s="21">
        <v>1.35</v>
      </c>
      <c r="E9" s="59">
        <v>1.72</v>
      </c>
      <c r="F9" s="57">
        <v>163</v>
      </c>
      <c r="G9" s="58">
        <v>10.41</v>
      </c>
      <c r="H9" s="21">
        <v>2.23</v>
      </c>
      <c r="I9" s="59">
        <v>1.99</v>
      </c>
      <c r="J9" s="57">
        <v>139</v>
      </c>
      <c r="K9" s="58">
        <v>10.47</v>
      </c>
      <c r="L9" s="21">
        <v>1.99</v>
      </c>
      <c r="M9" s="59">
        <v>1.92</v>
      </c>
      <c r="N9" s="18">
        <f t="shared" si="0"/>
        <v>0.617417505214383</v>
      </c>
      <c r="O9" s="19">
        <f t="shared" si="1"/>
        <v>0.7461157299062411</v>
      </c>
      <c r="P9" s="20">
        <f t="shared" si="2"/>
        <v>0.7196506632346665</v>
      </c>
      <c r="Q9" s="22">
        <f>SIN(ACOS(P9))</f>
        <v>0.6943363182967636</v>
      </c>
      <c r="R9" s="23">
        <f>Q9/P9</f>
        <v>0.9648241206030149</v>
      </c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20.25" customHeight="1">
      <c r="A10" s="24" t="s">
        <v>15</v>
      </c>
      <c r="B10" s="57">
        <v>12</v>
      </c>
      <c r="C10" s="58">
        <v>117.08</v>
      </c>
      <c r="D10" s="21">
        <v>-1.41</v>
      </c>
      <c r="E10" s="59">
        <v>-1.91</v>
      </c>
      <c r="F10" s="57">
        <v>15</v>
      </c>
      <c r="G10" s="58">
        <v>114.9</v>
      </c>
      <c r="H10" s="21">
        <v>-2.3</v>
      </c>
      <c r="I10" s="59">
        <v>-2.04</v>
      </c>
      <c r="J10" s="57">
        <v>13</v>
      </c>
      <c r="K10" s="58">
        <v>115.93</v>
      </c>
      <c r="L10" s="21">
        <v>-2.05</v>
      </c>
      <c r="M10" s="59">
        <v>-2.08</v>
      </c>
      <c r="N10" s="18">
        <f t="shared" si="0"/>
        <v>0.593917216559359</v>
      </c>
      <c r="O10" s="19">
        <f t="shared" si="1"/>
        <v>0.7481267251283881</v>
      </c>
      <c r="P10" s="20">
        <f t="shared" si="2"/>
        <v>0.7019518934651922</v>
      </c>
      <c r="Q10" s="22"/>
      <c r="R10" s="23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0.25" customHeight="1">
      <c r="A11" s="25" t="s">
        <v>16</v>
      </c>
      <c r="B11" s="57">
        <v>220</v>
      </c>
      <c r="C11" s="58">
        <v>10.6</v>
      </c>
      <c r="D11" s="21">
        <v>3.03</v>
      </c>
      <c r="E11" s="59">
        <v>2.76</v>
      </c>
      <c r="F11" s="57">
        <v>376</v>
      </c>
      <c r="G11" s="58">
        <v>10.4</v>
      </c>
      <c r="H11" s="21">
        <v>5.63</v>
      </c>
      <c r="I11" s="59">
        <v>4.05</v>
      </c>
      <c r="J11" s="57">
        <v>334</v>
      </c>
      <c r="K11" s="58">
        <v>10.48</v>
      </c>
      <c r="L11" s="21">
        <v>5.39</v>
      </c>
      <c r="M11" s="59">
        <v>2.83</v>
      </c>
      <c r="N11" s="18">
        <f t="shared" si="0"/>
        <v>0.7392773094465455</v>
      </c>
      <c r="O11" s="19">
        <f t="shared" si="1"/>
        <v>0.8117804076205797</v>
      </c>
      <c r="P11" s="20">
        <f t="shared" si="2"/>
        <v>0.885381001045591</v>
      </c>
      <c r="Q11" s="22"/>
      <c r="R11" s="23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20.25" customHeight="1">
      <c r="A12" s="24" t="s">
        <v>17</v>
      </c>
      <c r="B12" s="57">
        <v>53</v>
      </c>
      <c r="C12" s="58">
        <v>10.6</v>
      </c>
      <c r="D12" s="21">
        <v>0.12</v>
      </c>
      <c r="E12" s="59">
        <v>1.04</v>
      </c>
      <c r="F12" s="57">
        <v>59</v>
      </c>
      <c r="G12" s="58">
        <v>10.4</v>
      </c>
      <c r="H12" s="21">
        <v>0.25</v>
      </c>
      <c r="I12" s="59">
        <v>1.04</v>
      </c>
      <c r="J12" s="57">
        <v>55</v>
      </c>
      <c r="K12" s="58">
        <v>10.48</v>
      </c>
      <c r="L12" s="21">
        <v>0.24</v>
      </c>
      <c r="M12" s="59">
        <v>1.04</v>
      </c>
      <c r="N12" s="18">
        <f t="shared" si="0"/>
        <v>0.11462410798513048</v>
      </c>
      <c r="O12" s="19">
        <f t="shared" si="1"/>
        <v>0.23372653240486926</v>
      </c>
      <c r="P12" s="20">
        <f t="shared" si="2"/>
        <v>0.22485950669875845</v>
      </c>
      <c r="Q12" s="22"/>
      <c r="R12" s="23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0.25" customHeight="1">
      <c r="A13" s="24" t="s">
        <v>18</v>
      </c>
      <c r="B13" s="57">
        <v>70</v>
      </c>
      <c r="C13" s="58">
        <v>116.93</v>
      </c>
      <c r="D13" s="21">
        <v>7.95</v>
      </c>
      <c r="E13" s="59">
        <v>11.72</v>
      </c>
      <c r="F13" s="57">
        <v>140</v>
      </c>
      <c r="G13" s="58">
        <v>114.75</v>
      </c>
      <c r="H13" s="21">
        <v>23.96</v>
      </c>
      <c r="I13" s="59">
        <v>14.47</v>
      </c>
      <c r="J13" s="57">
        <v>129</v>
      </c>
      <c r="K13" s="58">
        <v>115.8</v>
      </c>
      <c r="L13" s="21">
        <v>20.82</v>
      </c>
      <c r="M13" s="59">
        <v>15.38</v>
      </c>
      <c r="N13" s="18">
        <f t="shared" si="0"/>
        <v>0.5613632705303685</v>
      </c>
      <c r="O13" s="19">
        <f t="shared" si="1"/>
        <v>0.8560077698109998</v>
      </c>
      <c r="P13" s="20">
        <f t="shared" si="2"/>
        <v>0.8043366889090316</v>
      </c>
      <c r="Q13" s="22">
        <f aca="true" t="shared" si="3" ref="Q13:Q18">SIN(ACOS(P13))</f>
        <v>0.5941737884448082</v>
      </c>
      <c r="R13" s="23">
        <f aca="true" t="shared" si="4" ref="R13:R18">Q13/P13</f>
        <v>0.7387127761767531</v>
      </c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20.25" customHeight="1">
      <c r="A14" s="24" t="s">
        <v>19</v>
      </c>
      <c r="B14" s="57">
        <v>69</v>
      </c>
      <c r="C14" s="58">
        <v>116.59</v>
      </c>
      <c r="D14" s="21">
        <v>8.28</v>
      </c>
      <c r="E14" s="59">
        <v>11.2</v>
      </c>
      <c r="F14" s="57">
        <v>147</v>
      </c>
      <c r="G14" s="58">
        <v>114.61</v>
      </c>
      <c r="H14" s="21">
        <v>25.39</v>
      </c>
      <c r="I14" s="59">
        <v>14.18</v>
      </c>
      <c r="J14" s="57">
        <v>134</v>
      </c>
      <c r="K14" s="58">
        <v>115.08</v>
      </c>
      <c r="L14" s="21">
        <v>22.29</v>
      </c>
      <c r="M14" s="59">
        <v>14.65</v>
      </c>
      <c r="N14" s="18">
        <f t="shared" si="0"/>
        <v>0.5944718067706727</v>
      </c>
      <c r="O14" s="19">
        <f t="shared" si="1"/>
        <v>0.8730683503980576</v>
      </c>
      <c r="P14" s="20">
        <f t="shared" si="2"/>
        <v>0.8356661487329197</v>
      </c>
      <c r="Q14" s="22">
        <f t="shared" si="3"/>
        <v>0.5492377334651086</v>
      </c>
      <c r="R14" s="23">
        <f t="shared" si="4"/>
        <v>0.6572454015253476</v>
      </c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20.25" customHeight="1">
      <c r="A15" s="24" t="s">
        <v>20</v>
      </c>
      <c r="B15" s="57">
        <v>62</v>
      </c>
      <c r="C15" s="58">
        <v>116.93</v>
      </c>
      <c r="D15" s="21">
        <v>8.46</v>
      </c>
      <c r="E15" s="59">
        <v>-8.75</v>
      </c>
      <c r="F15" s="57">
        <v>56</v>
      </c>
      <c r="G15" s="58">
        <v>114.75</v>
      </c>
      <c r="H15" s="21">
        <v>-5.92</v>
      </c>
      <c r="I15" s="59">
        <v>-9.39</v>
      </c>
      <c r="J15" s="57">
        <v>51</v>
      </c>
      <c r="K15" s="58">
        <v>115.8</v>
      </c>
      <c r="L15" s="21">
        <v>3.34</v>
      </c>
      <c r="M15" s="59">
        <v>-9.4</v>
      </c>
      <c r="N15" s="18">
        <f t="shared" si="0"/>
        <v>0.6950928823466425</v>
      </c>
      <c r="O15" s="19">
        <f t="shared" si="1"/>
        <v>0.5333149375099913</v>
      </c>
      <c r="P15" s="20">
        <f t="shared" si="2"/>
        <v>0.3348118988219794</v>
      </c>
      <c r="Q15" s="22">
        <f t="shared" si="3"/>
        <v>0.9422849847085649</v>
      </c>
      <c r="R15" s="23">
        <f t="shared" si="4"/>
        <v>2.81437125748503</v>
      </c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20.25" customHeight="1">
      <c r="A16" s="24" t="s">
        <v>21</v>
      </c>
      <c r="B16" s="57">
        <v>99</v>
      </c>
      <c r="C16" s="58">
        <v>117.08</v>
      </c>
      <c r="D16" s="21">
        <v>-17.66</v>
      </c>
      <c r="E16" s="59">
        <v>-9.45</v>
      </c>
      <c r="F16" s="57">
        <v>174</v>
      </c>
      <c r="G16" s="58">
        <v>114.9</v>
      </c>
      <c r="H16" s="21">
        <v>-31.93</v>
      </c>
      <c r="I16" s="59">
        <v>-13.27</v>
      </c>
      <c r="J16" s="57">
        <v>193</v>
      </c>
      <c r="K16" s="58">
        <v>115.93</v>
      </c>
      <c r="L16" s="21">
        <v>-35.17</v>
      </c>
      <c r="M16" s="59">
        <v>-15.64</v>
      </c>
      <c r="N16" s="18">
        <f t="shared" si="0"/>
        <v>0.8817025374363185</v>
      </c>
      <c r="O16" s="19">
        <f t="shared" si="1"/>
        <v>0.923427348304412</v>
      </c>
      <c r="P16" s="20">
        <f t="shared" si="2"/>
        <v>0.913725820190892</v>
      </c>
      <c r="Q16" s="22">
        <f t="shared" si="3"/>
        <v>0.40633130019293584</v>
      </c>
      <c r="R16" s="23">
        <f t="shared" si="4"/>
        <v>0.44469718510093836</v>
      </c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20.25" customHeight="1">
      <c r="A17" s="24" t="s">
        <v>22</v>
      </c>
      <c r="B17" s="57">
        <v>0</v>
      </c>
      <c r="C17" s="58">
        <v>0</v>
      </c>
      <c r="D17" s="21">
        <v>0</v>
      </c>
      <c r="E17" s="59">
        <v>0</v>
      </c>
      <c r="F17" s="57">
        <v>0</v>
      </c>
      <c r="G17" s="58">
        <v>0</v>
      </c>
      <c r="H17" s="21">
        <v>0</v>
      </c>
      <c r="I17" s="59">
        <v>0</v>
      </c>
      <c r="J17" s="57">
        <v>0</v>
      </c>
      <c r="K17" s="58">
        <v>0</v>
      </c>
      <c r="L17" s="21">
        <v>0</v>
      </c>
      <c r="M17" s="59">
        <v>0</v>
      </c>
      <c r="N17" s="18" t="e">
        <f t="shared" si="0"/>
        <v>#DIV/0!</v>
      </c>
      <c r="O17" s="19" t="e">
        <f t="shared" si="1"/>
        <v>#DIV/0!</v>
      </c>
      <c r="P17" s="20" t="e">
        <f t="shared" si="2"/>
        <v>#DIV/0!</v>
      </c>
      <c r="Q17" s="22" t="e">
        <f t="shared" si="3"/>
        <v>#DIV/0!</v>
      </c>
      <c r="R17" s="23" t="e">
        <f t="shared" si="4"/>
        <v>#DIV/0!</v>
      </c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20.25" customHeight="1" thickBot="1">
      <c r="A18" s="27" t="s">
        <v>23</v>
      </c>
      <c r="B18" s="60">
        <v>23</v>
      </c>
      <c r="C18" s="61">
        <v>117.08</v>
      </c>
      <c r="D18" s="28">
        <v>-4.23</v>
      </c>
      <c r="E18" s="62">
        <v>-1.98</v>
      </c>
      <c r="F18" s="60">
        <v>32</v>
      </c>
      <c r="G18" s="61">
        <v>114.9</v>
      </c>
      <c r="H18" s="28">
        <v>-5.68</v>
      </c>
      <c r="I18" s="62">
        <v>-2.71</v>
      </c>
      <c r="J18" s="60">
        <v>32</v>
      </c>
      <c r="K18" s="61">
        <v>115.8</v>
      </c>
      <c r="L18" s="28">
        <v>-5.77</v>
      </c>
      <c r="M18" s="62">
        <v>-2.64</v>
      </c>
      <c r="N18" s="29">
        <f t="shared" si="0"/>
        <v>0.9056902265584386</v>
      </c>
      <c r="O18" s="30">
        <f t="shared" si="1"/>
        <v>0.9025371823270986</v>
      </c>
      <c r="P18" s="31">
        <f t="shared" si="2"/>
        <v>0.9093382181744032</v>
      </c>
      <c r="Q18" s="22">
        <f t="shared" si="3"/>
        <v>0.41605769427736994</v>
      </c>
      <c r="R18" s="23">
        <f t="shared" si="4"/>
        <v>0.45753899480069327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2:28" s="9" customFormat="1" ht="20.25" customHeight="1" thickBo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2"/>
      <c r="O19" s="32"/>
      <c r="P19" s="32"/>
      <c r="Q19" s="33"/>
      <c r="R19" s="33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20.25" customHeight="1" thickBot="1">
      <c r="A20" s="34" t="s">
        <v>24</v>
      </c>
      <c r="B20" s="54" t="s">
        <v>53</v>
      </c>
      <c r="C20" s="55" t="s">
        <v>54</v>
      </c>
      <c r="D20" s="56" t="s">
        <v>55</v>
      </c>
      <c r="E20" s="35"/>
      <c r="F20" s="35"/>
      <c r="G20" s="35"/>
      <c r="H20" s="36" t="s">
        <v>25</v>
      </c>
      <c r="I20" s="8"/>
      <c r="J20" s="35"/>
      <c r="K20" s="35"/>
      <c r="L20" s="8"/>
      <c r="M20" s="8"/>
      <c r="N20" s="32"/>
      <c r="O20" s="32"/>
      <c r="P20" s="32"/>
      <c r="Q20" s="33"/>
      <c r="R20" s="33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20.25" customHeight="1">
      <c r="A21" s="37" t="s">
        <v>26</v>
      </c>
      <c r="B21" s="38">
        <v>10.59</v>
      </c>
      <c r="C21" s="39">
        <v>10.39</v>
      </c>
      <c r="D21" s="39">
        <v>10.48</v>
      </c>
      <c r="E21" s="35"/>
      <c r="F21" s="35"/>
      <c r="G21" s="8"/>
      <c r="H21" s="21" t="s">
        <v>27</v>
      </c>
      <c r="I21" s="21">
        <v>10</v>
      </c>
      <c r="J21" s="35"/>
      <c r="K21" s="8"/>
      <c r="L21" s="8"/>
      <c r="M21" s="8"/>
      <c r="N21" s="32"/>
      <c r="O21" s="32"/>
      <c r="P21" s="32"/>
      <c r="Q21" s="33"/>
      <c r="R21" s="33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20.25" customHeight="1" thickBot="1">
      <c r="A22" s="37" t="s">
        <v>28</v>
      </c>
      <c r="B22" s="38">
        <v>10.57</v>
      </c>
      <c r="C22" s="39">
        <v>10.37</v>
      </c>
      <c r="D22" s="39">
        <v>10.46</v>
      </c>
      <c r="E22" s="35"/>
      <c r="F22" s="35"/>
      <c r="G22" s="8"/>
      <c r="H22" s="21" t="s">
        <v>29</v>
      </c>
      <c r="I22" s="21">
        <v>10</v>
      </c>
      <c r="J22" s="35"/>
      <c r="K22" s="8"/>
      <c r="L22" s="8"/>
      <c r="M22" s="8"/>
      <c r="N22" s="32"/>
      <c r="O22" s="32"/>
      <c r="P22" s="32"/>
      <c r="Q22" s="33"/>
      <c r="R22" s="33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9" customFormat="1" ht="20.25" customHeight="1" thickBot="1">
      <c r="A23" s="40" t="s">
        <v>30</v>
      </c>
      <c r="B23" s="54" t="s">
        <v>53</v>
      </c>
      <c r="C23" s="55" t="s">
        <v>54</v>
      </c>
      <c r="D23" s="56" t="s">
        <v>55</v>
      </c>
      <c r="E23" s="35"/>
      <c r="F23" s="35"/>
      <c r="G23" s="8"/>
      <c r="H23" s="21" t="s">
        <v>31</v>
      </c>
      <c r="I23" s="21" t="s">
        <v>58</v>
      </c>
      <c r="J23" s="35"/>
      <c r="K23" s="8"/>
      <c r="L23" s="8"/>
      <c r="M23" s="8"/>
      <c r="N23" s="32"/>
      <c r="O23" s="32"/>
      <c r="P23" s="32"/>
      <c r="Q23" s="33"/>
      <c r="R23" s="33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9" customFormat="1" ht="20.25" customHeight="1">
      <c r="A24" s="37" t="s">
        <v>32</v>
      </c>
      <c r="B24" s="38">
        <v>116.93</v>
      </c>
      <c r="C24" s="39">
        <v>114.75</v>
      </c>
      <c r="D24" s="39">
        <v>115.8</v>
      </c>
      <c r="E24" s="35"/>
      <c r="F24" s="35"/>
      <c r="G24" s="8"/>
      <c r="H24" s="26" t="s">
        <v>33</v>
      </c>
      <c r="I24" s="21" t="s">
        <v>58</v>
      </c>
      <c r="J24" s="35"/>
      <c r="K24" s="8"/>
      <c r="L24" s="8"/>
      <c r="M24" s="8"/>
      <c r="N24" s="32"/>
      <c r="O24" s="32"/>
      <c r="P24" s="32"/>
      <c r="Q24" s="33"/>
      <c r="R24" s="33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9" customFormat="1" ht="20.25" customHeight="1">
      <c r="A25" s="37" t="s">
        <v>34</v>
      </c>
      <c r="B25" s="38">
        <v>117.08</v>
      </c>
      <c r="C25" s="39">
        <v>114.9</v>
      </c>
      <c r="D25" s="39">
        <v>115.93</v>
      </c>
      <c r="E25" s="35"/>
      <c r="F25" s="35"/>
      <c r="G25" s="35"/>
      <c r="H25" s="35"/>
      <c r="I25" s="8"/>
      <c r="J25" s="8"/>
      <c r="K25" s="8"/>
      <c r="L25" s="8"/>
      <c r="M25" s="41"/>
      <c r="N25" s="42"/>
      <c r="O25" s="42"/>
      <c r="P25" s="42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9" customFormat="1" ht="20.25" customHeight="1" thickBot="1">
      <c r="A26" s="43" t="s">
        <v>35</v>
      </c>
      <c r="B26" s="44">
        <v>116.59</v>
      </c>
      <c r="C26" s="44">
        <v>114.61</v>
      </c>
      <c r="D26" s="44">
        <v>115.08</v>
      </c>
      <c r="E26" s="35"/>
      <c r="F26" s="35"/>
      <c r="G26" s="8"/>
      <c r="H26" s="35"/>
      <c r="I26" s="8"/>
      <c r="J26" s="8"/>
      <c r="K26" s="8"/>
      <c r="L26" s="8"/>
      <c r="M26" s="41"/>
      <c r="N26" s="42"/>
      <c r="O26" s="42"/>
      <c r="P26" s="42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2:28" s="9" customFormat="1" ht="20.25" customHeight="1" thickBot="1">
      <c r="B27" s="8"/>
      <c r="C27" s="8"/>
      <c r="D27" s="8"/>
      <c r="E27" s="35"/>
      <c r="F27" s="35"/>
      <c r="G27" s="8"/>
      <c r="H27" s="35"/>
      <c r="I27" s="35"/>
      <c r="J27" s="8"/>
      <c r="K27" s="8"/>
      <c r="L27" s="8"/>
      <c r="M27" s="41"/>
      <c r="N27" s="42"/>
      <c r="O27" s="42"/>
      <c r="P27" s="42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9" customFormat="1" ht="20.25" customHeight="1">
      <c r="A28" s="67" t="s">
        <v>36</v>
      </c>
      <c r="B28" s="72" t="s">
        <v>53</v>
      </c>
      <c r="C28" s="73"/>
      <c r="D28" s="74"/>
      <c r="E28" s="72" t="s">
        <v>54</v>
      </c>
      <c r="F28" s="73"/>
      <c r="G28" s="74"/>
      <c r="H28" s="72" t="s">
        <v>55</v>
      </c>
      <c r="I28" s="73"/>
      <c r="J28" s="74"/>
      <c r="K28" s="8"/>
      <c r="L28" s="8"/>
      <c r="M28" s="8"/>
      <c r="N28" s="32"/>
      <c r="O28" s="32"/>
      <c r="P28" s="32"/>
      <c r="Q28" s="33"/>
      <c r="R28" s="33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9" customFormat="1" ht="20.25" customHeight="1" thickBot="1">
      <c r="A29" s="68"/>
      <c r="B29" s="51" t="s">
        <v>8</v>
      </c>
      <c r="C29" s="51" t="s">
        <v>10</v>
      </c>
      <c r="D29" s="51" t="s">
        <v>11</v>
      </c>
      <c r="E29" s="51" t="s">
        <v>8</v>
      </c>
      <c r="F29" s="51" t="s">
        <v>10</v>
      </c>
      <c r="G29" s="51" t="s">
        <v>11</v>
      </c>
      <c r="H29" s="51" t="s">
        <v>8</v>
      </c>
      <c r="I29" s="51" t="s">
        <v>10</v>
      </c>
      <c r="J29" s="51" t="s">
        <v>11</v>
      </c>
      <c r="K29" s="8"/>
      <c r="L29" s="8"/>
      <c r="M29" s="8"/>
      <c r="N29" s="32"/>
      <c r="O29" s="32"/>
      <c r="P29" s="32"/>
      <c r="Q29" s="33"/>
      <c r="R29" s="33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9" customFormat="1" ht="20.25" customHeight="1">
      <c r="A30" s="45" t="s">
        <v>37</v>
      </c>
      <c r="B30" s="63">
        <v>0</v>
      </c>
      <c r="C30" s="63">
        <v>0</v>
      </c>
      <c r="D30" s="21">
        <v>0</v>
      </c>
      <c r="E30" s="63">
        <v>0</v>
      </c>
      <c r="F30" s="63">
        <v>0</v>
      </c>
      <c r="G30" s="21">
        <v>0</v>
      </c>
      <c r="H30" s="63">
        <v>0</v>
      </c>
      <c r="I30" s="63">
        <v>0</v>
      </c>
      <c r="J30" s="21">
        <v>0</v>
      </c>
      <c r="K30" s="8"/>
      <c r="L30" s="8"/>
      <c r="M30" s="8"/>
      <c r="N30" s="32"/>
      <c r="O30" s="32"/>
      <c r="P30" s="32"/>
      <c r="Q30" s="33"/>
      <c r="R30" s="33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9" customFormat="1" ht="20.25" customHeight="1">
      <c r="A31" s="46" t="s">
        <v>38</v>
      </c>
      <c r="B31" s="21">
        <v>92</v>
      </c>
      <c r="C31" s="21">
        <v>1.52</v>
      </c>
      <c r="D31" s="26">
        <v>0.78</v>
      </c>
      <c r="E31" s="21">
        <v>154</v>
      </c>
      <c r="F31" s="21">
        <v>2.58</v>
      </c>
      <c r="G31" s="26">
        <v>0.98</v>
      </c>
      <c r="H31" s="21">
        <v>187</v>
      </c>
      <c r="I31" s="21">
        <v>3.24</v>
      </c>
      <c r="J31" s="26">
        <v>0.99</v>
      </c>
      <c r="K31" s="8"/>
      <c r="L31" s="8"/>
      <c r="M31" s="8"/>
      <c r="N31" s="32"/>
      <c r="O31" s="32"/>
      <c r="P31" s="32"/>
      <c r="Q31" s="33"/>
      <c r="R31" s="33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9" customFormat="1" ht="20.25" customHeight="1">
      <c r="A32" s="46" t="s">
        <v>39</v>
      </c>
      <c r="B32" s="21">
        <v>0</v>
      </c>
      <c r="C32" s="21">
        <v>0</v>
      </c>
      <c r="D32" s="26">
        <v>0</v>
      </c>
      <c r="E32" s="21">
        <v>0</v>
      </c>
      <c r="F32" s="21">
        <v>0</v>
      </c>
      <c r="G32" s="26">
        <v>0</v>
      </c>
      <c r="H32" s="21">
        <v>0</v>
      </c>
      <c r="I32" s="21">
        <v>0</v>
      </c>
      <c r="J32" s="26">
        <v>0</v>
      </c>
      <c r="K32" s="8"/>
      <c r="L32" s="8"/>
      <c r="M32" s="8"/>
      <c r="N32" s="32"/>
      <c r="O32" s="32"/>
      <c r="P32" s="32"/>
      <c r="Q32" s="33"/>
      <c r="R32" s="33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9" customFormat="1" ht="20.25" customHeight="1">
      <c r="A33" s="46" t="s">
        <v>40</v>
      </c>
      <c r="B33" s="21">
        <v>0</v>
      </c>
      <c r="C33" s="21">
        <v>0</v>
      </c>
      <c r="D33" s="26">
        <v>0</v>
      </c>
      <c r="E33" s="21">
        <v>0</v>
      </c>
      <c r="F33" s="21">
        <v>0</v>
      </c>
      <c r="G33" s="26">
        <v>0</v>
      </c>
      <c r="H33" s="21">
        <v>0</v>
      </c>
      <c r="I33" s="21">
        <v>0</v>
      </c>
      <c r="J33" s="26">
        <v>0</v>
      </c>
      <c r="K33" s="8"/>
      <c r="L33" s="8"/>
      <c r="M33" s="8"/>
      <c r="N33" s="32"/>
      <c r="O33" s="32"/>
      <c r="P33" s="32"/>
      <c r="Q33" s="33"/>
      <c r="R33" s="33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9" customFormat="1" ht="20.25" customHeight="1">
      <c r="A34" s="46" t="s">
        <v>41</v>
      </c>
      <c r="B34" s="21">
        <v>9</v>
      </c>
      <c r="C34" s="21">
        <v>0.15</v>
      </c>
      <c r="D34" s="26">
        <v>0.05</v>
      </c>
      <c r="E34" s="21">
        <v>56</v>
      </c>
      <c r="F34" s="21">
        <v>0.83</v>
      </c>
      <c r="G34" s="26">
        <v>0.58</v>
      </c>
      <c r="H34" s="21">
        <v>9</v>
      </c>
      <c r="I34" s="21">
        <v>0.15</v>
      </c>
      <c r="J34" s="26">
        <v>0.04</v>
      </c>
      <c r="K34" s="8"/>
      <c r="L34" s="8"/>
      <c r="M34" s="8"/>
      <c r="N34" s="32"/>
      <c r="O34" s="32"/>
      <c r="P34" s="32"/>
      <c r="Q34" s="33"/>
      <c r="R34" s="33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9" customFormat="1" ht="20.25" customHeight="1">
      <c r="A35" s="46" t="s">
        <v>42</v>
      </c>
      <c r="B35" s="21">
        <v>0</v>
      </c>
      <c r="C35" s="21">
        <v>0</v>
      </c>
      <c r="D35" s="26">
        <v>0</v>
      </c>
      <c r="E35" s="21">
        <v>0</v>
      </c>
      <c r="F35" s="21">
        <v>0</v>
      </c>
      <c r="G35" s="26">
        <v>0</v>
      </c>
      <c r="H35" s="21">
        <v>0</v>
      </c>
      <c r="I35" s="21">
        <v>0</v>
      </c>
      <c r="J35" s="26">
        <v>0</v>
      </c>
      <c r="K35" s="8"/>
      <c r="L35" s="8"/>
      <c r="M35" s="8"/>
      <c r="N35" s="32"/>
      <c r="O35" s="32"/>
      <c r="P35" s="32"/>
      <c r="Q35" s="33"/>
      <c r="R35" s="33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9" customFormat="1" ht="20.25" customHeight="1">
      <c r="A36" s="46" t="s">
        <v>43</v>
      </c>
      <c r="B36" s="21">
        <v>0</v>
      </c>
      <c r="C36" s="21">
        <v>0</v>
      </c>
      <c r="D36" s="26">
        <v>0</v>
      </c>
      <c r="E36" s="21">
        <v>0</v>
      </c>
      <c r="F36" s="21">
        <v>0</v>
      </c>
      <c r="G36" s="26">
        <v>0</v>
      </c>
      <c r="H36" s="21">
        <v>0</v>
      </c>
      <c r="I36" s="21">
        <v>0</v>
      </c>
      <c r="J36" s="26">
        <v>0</v>
      </c>
      <c r="K36" s="8"/>
      <c r="L36" s="8"/>
      <c r="M36" s="8"/>
      <c r="N36" s="32"/>
      <c r="O36" s="32"/>
      <c r="P36" s="32"/>
      <c r="Q36" s="33"/>
      <c r="R36" s="33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9" customFormat="1" ht="20.25" customHeight="1">
      <c r="A37" s="46" t="s">
        <v>44</v>
      </c>
      <c r="B37" s="21">
        <v>76</v>
      </c>
      <c r="C37" s="21">
        <v>1.17</v>
      </c>
      <c r="D37" s="26">
        <v>0.75</v>
      </c>
      <c r="E37" s="21">
        <v>114</v>
      </c>
      <c r="F37" s="21">
        <v>1.84</v>
      </c>
      <c r="G37" s="26">
        <v>0.88</v>
      </c>
      <c r="H37" s="21">
        <v>99</v>
      </c>
      <c r="I37" s="21">
        <v>1.69</v>
      </c>
      <c r="J37" s="26">
        <v>0.58</v>
      </c>
      <c r="K37" s="8"/>
      <c r="L37" s="8"/>
      <c r="M37" s="8"/>
      <c r="N37" s="32"/>
      <c r="O37" s="32"/>
      <c r="P37" s="32"/>
      <c r="Q37" s="33"/>
      <c r="R37" s="33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9" customFormat="1" ht="20.25" customHeight="1">
      <c r="A38" s="46" t="s">
        <v>45</v>
      </c>
      <c r="B38" s="21">
        <v>0</v>
      </c>
      <c r="C38" s="21">
        <v>0</v>
      </c>
      <c r="D38" s="26">
        <v>0</v>
      </c>
      <c r="E38" s="21">
        <v>0</v>
      </c>
      <c r="F38" s="21">
        <v>0</v>
      </c>
      <c r="G38" s="26">
        <v>0</v>
      </c>
      <c r="H38" s="21">
        <v>0</v>
      </c>
      <c r="I38" s="21">
        <v>0</v>
      </c>
      <c r="J38" s="26">
        <v>0</v>
      </c>
      <c r="K38" s="8"/>
      <c r="L38" s="8"/>
      <c r="M38" s="8"/>
      <c r="N38" s="32"/>
      <c r="O38" s="32"/>
      <c r="P38" s="32"/>
      <c r="Q38" s="33"/>
      <c r="R38" s="33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9" customFormat="1" ht="20.25" customHeight="1">
      <c r="A39" s="46" t="s">
        <v>46</v>
      </c>
      <c r="B39" s="21">
        <v>0</v>
      </c>
      <c r="C39" s="21">
        <v>0</v>
      </c>
      <c r="D39" s="26">
        <v>0</v>
      </c>
      <c r="E39" s="21">
        <v>0</v>
      </c>
      <c r="F39" s="21">
        <v>0</v>
      </c>
      <c r="G39" s="26">
        <v>0</v>
      </c>
      <c r="H39" s="21">
        <v>0</v>
      </c>
      <c r="I39" s="21">
        <v>0</v>
      </c>
      <c r="J39" s="26">
        <v>0</v>
      </c>
      <c r="K39" s="8"/>
      <c r="L39" s="8"/>
      <c r="M39" s="8"/>
      <c r="N39" s="32"/>
      <c r="O39" s="32"/>
      <c r="P39" s="32"/>
      <c r="Q39" s="33"/>
      <c r="R39" s="33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9" customFormat="1" ht="20.25" customHeight="1">
      <c r="A40" s="46" t="s">
        <v>47</v>
      </c>
      <c r="B40" s="21">
        <v>11</v>
      </c>
      <c r="C40" s="21">
        <v>0.07</v>
      </c>
      <c r="D40" s="21">
        <v>0.18</v>
      </c>
      <c r="E40" s="21">
        <v>15</v>
      </c>
      <c r="F40" s="21">
        <v>0.12</v>
      </c>
      <c r="G40" s="21">
        <v>0.24</v>
      </c>
      <c r="H40" s="21">
        <v>10</v>
      </c>
      <c r="I40" s="21">
        <v>0.07</v>
      </c>
      <c r="J40" s="21">
        <v>0.17</v>
      </c>
      <c r="K40" s="8"/>
      <c r="L40" s="8"/>
      <c r="M40" s="8"/>
      <c r="N40" s="32"/>
      <c r="O40" s="32"/>
      <c r="P40" s="32"/>
      <c r="Q40" s="33"/>
      <c r="R40" s="33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9" customFormat="1" ht="20.25" customHeight="1" thickBot="1">
      <c r="A41" s="47" t="s">
        <v>48</v>
      </c>
      <c r="B41" s="21">
        <f aca="true" t="shared" si="5" ref="B41:G41">SUM(B30:B40)</f>
        <v>188</v>
      </c>
      <c r="C41" s="21">
        <f t="shared" si="5"/>
        <v>2.9099999999999997</v>
      </c>
      <c r="D41" s="21">
        <f t="shared" si="5"/>
        <v>1.76</v>
      </c>
      <c r="E41" s="21">
        <f t="shared" si="5"/>
        <v>339</v>
      </c>
      <c r="F41" s="21">
        <f t="shared" si="5"/>
        <v>5.37</v>
      </c>
      <c r="G41" s="21">
        <f t="shared" si="5"/>
        <v>2.6799999999999997</v>
      </c>
      <c r="H41" s="21">
        <f>SUM(H30:H40)</f>
        <v>305</v>
      </c>
      <c r="I41" s="21">
        <f>SUM(I30:I40)</f>
        <v>5.15</v>
      </c>
      <c r="J41" s="21">
        <f>SUM(J30:J40)</f>
        <v>1.7799999999999998</v>
      </c>
      <c r="K41" s="8"/>
      <c r="L41" s="8"/>
      <c r="M41" s="8"/>
      <c r="N41" s="32"/>
      <c r="O41" s="32"/>
      <c r="P41" s="32"/>
      <c r="Q41" s="33"/>
      <c r="R41" s="33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5:10" ht="12.75">
      <c r="E42" s="48"/>
      <c r="F42" s="48"/>
      <c r="H42" s="48"/>
      <c r="I42" s="48"/>
      <c r="J42" s="48"/>
    </row>
    <row r="43" spans="1:10" ht="12.75">
      <c r="A43" s="49" t="s">
        <v>49</v>
      </c>
      <c r="E43" s="48"/>
      <c r="F43" s="48"/>
      <c r="H43" s="48"/>
      <c r="I43" s="48"/>
      <c r="J43" s="48"/>
    </row>
    <row r="44" spans="1:10" ht="12.75">
      <c r="A44" s="49" t="s">
        <v>50</v>
      </c>
      <c r="H44" s="48"/>
      <c r="I44" s="48"/>
      <c r="J44" s="48"/>
    </row>
    <row r="45" spans="1:10" ht="12.75">
      <c r="A45" s="49" t="s">
        <v>51</v>
      </c>
      <c r="J45" s="48"/>
    </row>
    <row r="46" ht="12.75">
      <c r="A46" s="50" t="s">
        <v>52</v>
      </c>
    </row>
    <row r="48" ht="12.75">
      <c r="A48" s="50"/>
    </row>
    <row r="49" ht="12.75">
      <c r="A49" s="50"/>
    </row>
  </sheetData>
  <sheetProtection/>
  <mergeCells count="11">
    <mergeCell ref="A28:A29"/>
    <mergeCell ref="J4:M4"/>
    <mergeCell ref="B28:D28"/>
    <mergeCell ref="E28:G28"/>
    <mergeCell ref="H28:J28"/>
    <mergeCell ref="B4:E4"/>
    <mergeCell ref="F4:I4"/>
    <mergeCell ref="N4:N5"/>
    <mergeCell ref="O4:O5"/>
    <mergeCell ref="P4:P5"/>
    <mergeCell ref="L1:P1"/>
  </mergeCells>
  <printOptions/>
  <pageMargins left="0.87" right="0.27" top="0.54" bottom="0.25" header="0.5" footer="0.25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gerasimova</cp:lastModifiedBy>
  <cp:lastPrinted>2013-11-28T07:03:12Z</cp:lastPrinted>
  <dcterms:created xsi:type="dcterms:W3CDTF">2010-06-04T09:00:57Z</dcterms:created>
  <dcterms:modified xsi:type="dcterms:W3CDTF">2020-06-19T09:06:31Z</dcterms:modified>
  <cp:category/>
  <cp:version/>
  <cp:contentType/>
  <cp:contentStatus/>
</cp:coreProperties>
</file>